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<sst xmlns="http://schemas.openxmlformats.org/spreadsheetml/2006/main" count="133" uniqueCount="66">
  <si>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</si>
  <si>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</si>
  <si>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</si>
  <si>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</si>
  <si>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</si>
  <si>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</si>
  <si>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</si>
  <si>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</si>
  <si>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</si>
  <si>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</si>
  <si>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</si>
  <si>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</si>
  <si>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</si>
  <si>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</si>
  <si>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</si>
  <si>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</si>
  <si>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</si>
  <si>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</si>
  <si>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</si>
  <si>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</si>
  <si>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</si>
  <si>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</si>
  <si>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</si>
  <si>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</si>
  <si>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</si>
  <si>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</si>
  <si>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</si>
  <si>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</si>
  <si>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</si>
  <si>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</si>
  <si>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</si>
  <si>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</si>
  <si>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</si>
  <si>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</si>
  <si>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</si>
  <si>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</si>
  <si>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</si>
  <si>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</si>
  <si>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</si>
  <si>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</si>
  <si>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</si>
  <si>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</si>
  <si>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</si>
  <si>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</si>
  <si>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</si>
  <si>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</si>
  <si>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</si>
  <si>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</si>
  <si>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</si>
  <si>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</si>
  <si>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</si>
  <si>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</si>
  <si>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</si>
  <si>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</si>
  <si>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Full Conversion</t>
  </si>
  <si>
    <t>Quoted Rate in Words</t>
  </si>
  <si>
    <t>Quoted Rate in Figures</t>
  </si>
  <si>
    <t>Tender Inviting Authority: Dr. Ambedkar Institute of Hotel Management, Sector 42, Chandigarh</t>
  </si>
  <si>
    <r>
      <t xml:space="preserve">RATE (including all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</si>
  <si>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Name of Work: Pest Control Services </t>
  </si>
  <si>
    <t>sq feet</t>
  </si>
  <si>
    <t>Institute Main Building                                     General Disinfestations: for Control of Cockroaches, silver fish, red ants, black ants, etc.                                                                    Mosquitoes  (Vector): To control Breading of Mosquitoes and Flies in and around the Institute main building.                                                                                        Rodent Control: For control of Rodents (Rats) indoor and outdoor, lizards control indoor etc.                                                                 Fogging: Around the building                           (once  a week)</t>
  </si>
  <si>
    <t>Institute EDC Block Area                                                        General Disinfestations: for Control of Cockroaches, silver fish, red ants, black ants, etc.                                                                    Mosquitoes  (Vector): To control Breading of Mosquitoes and Flies in and around the Institute main building                                                              Rodent Control: For contri\ol of Rodents (Rats) indoor and outdoor, lizards control indoor etc.                                                                 Fogging: Around the building                           (once  a week)</t>
  </si>
  <si>
    <t>Contract No:  2024-25 /aihm/pest control/Jan.,2024</t>
  </si>
  <si>
    <t>Hostel Block (Boys/Girls)                                                     General Disinfestations: for Control of Cockroaches, silver fish, red ants, black ants, etc.                                                                    Mosquitoes  (Vector): To control Breading of Mosquitoes and Flies in and around the Institute main building                                                            Rodent Control: For control of Rodents (Rats) indoor and outdoor, lizards control indoor etc.                                                                 Fogging: Around the building                           (once  a week)</t>
  </si>
  <si>
    <t>Institute Additional Block                                                      General Disinfestations: for Control of Cockroaches, silver fish, red ants, black ants, etc.                                                                    Mosquitoes  (Vector): To control Breading of Mosquitoes and Flies in and around the Institute main building                                                              Rodent Control: For control of Rodents (Rats) indoor and outdoor, lizards control indoor etc.                                                                 Fogging: Around the building                           (once  a week)</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</si>
</sst>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23"/>
      <name val="Calibri"/>
      <family val="2"/>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0" tint="-0.4999699890613556"/>
      <name val="Calibri"/>
      <family val="2"/>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1"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right" vertical="top"/>
      <protection locked="0"/>
    </xf>
    <xf numFmtId="172" fontId="2" fillId="0" borderId="11" xfId="57" applyNumberFormat="1" applyFont="1" applyFill="1" applyBorder="1" applyAlignment="1">
      <alignment horizontal="center" vertical="top" wrapText="1"/>
      <protection/>
    </xf>
    <xf numFmtId="0" fontId="2" fillId="0" borderId="11"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2" fillId="0" borderId="0" xfId="57" applyNumberFormat="1" applyFont="1" applyFill="1">
      <alignment/>
      <protection/>
    </xf>
    <xf numFmtId="172" fontId="2" fillId="33" borderId="11" xfId="57" applyNumberFormat="1" applyFont="1" applyFill="1" applyBorder="1" applyAlignment="1" applyProtection="1">
      <alignment horizontal="right" vertical="top"/>
      <protection locked="0"/>
    </xf>
    <xf numFmtId="0" fontId="59" fillId="0" borderId="0" xfId="59" applyNumberFormat="1" applyFont="1" applyFill="1" applyBorder="1" applyAlignment="1" applyProtection="1">
      <alignment horizontal="center" vertical="center"/>
      <protection/>
    </xf>
    <xf numFmtId="2" fontId="6" fillId="0" borderId="11" xfId="58" applyNumberFormat="1" applyFont="1" applyFill="1" applyBorder="1" applyAlignment="1">
      <alignment vertical="top"/>
      <protection/>
    </xf>
    <xf numFmtId="0" fontId="2"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top" wrapText="1"/>
      <protection/>
    </xf>
    <xf numFmtId="0" fontId="3" fillId="0" borderId="10" xfId="58" applyNumberFormat="1" applyFont="1" applyFill="1" applyBorder="1" applyAlignment="1">
      <alignment horizontal="center" vertical="top"/>
      <protection/>
    </xf>
    <xf numFmtId="0" fontId="2" fillId="0" borderId="11"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172" fontId="2" fillId="0" borderId="11" xfId="57" applyNumberFormat="1" applyFont="1" applyFill="1" applyBorder="1" applyAlignment="1" applyProtection="1">
      <alignment horizontal="center" vertical="top" wrapText="1"/>
      <protection/>
    </xf>
    <xf numFmtId="2" fontId="2" fillId="0" borderId="11" xfId="58" applyNumberFormat="1" applyFont="1" applyFill="1" applyBorder="1" applyAlignment="1">
      <alignment horizontal="right" vertical="top"/>
      <protection/>
    </xf>
    <xf numFmtId="0" fontId="6" fillId="0" borderId="11" xfId="58" applyNumberFormat="1" applyFont="1" applyFill="1" applyBorder="1" applyAlignment="1">
      <alignment vertical="top"/>
      <protection/>
    </xf>
    <xf numFmtId="172" fontId="3" fillId="0" borderId="11" xfId="57" applyNumberFormat="1" applyFont="1" applyFill="1" applyBorder="1" applyAlignment="1">
      <alignment vertical="top"/>
      <protection/>
    </xf>
    <xf numFmtId="0" fontId="64" fillId="0" borderId="11"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10" fontId="66" fillId="33" borderId="11" xfId="63" applyNumberFormat="1" applyFont="1" applyFill="1" applyBorder="1" applyAlignment="1">
      <alignment horizontal="center" vertical="center"/>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172" fontId="67" fillId="0" borderId="11" xfId="58" applyNumberFormat="1" applyFont="1" applyFill="1" applyBorder="1" applyAlignment="1">
      <alignment horizontal="right" vertical="top"/>
      <protection/>
    </xf>
    <xf numFmtId="172" fontId="6" fillId="0" borderId="11" xfId="58" applyNumberFormat="1" applyFont="1" applyFill="1" applyBorder="1" applyAlignment="1">
      <alignment horizontal="right" vertical="top"/>
      <protection/>
    </xf>
    <xf numFmtId="0" fontId="2" fillId="0" borderId="10"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PageLayoutView="0" workbookViewId="0" topLeftCell="A16">
      <selection activeCell="A4" sqref="A4:BC19"/>
    </sheetView>
  </sheetViews>
  <sheetFormatPr defaultColWidth="9.140625" defaultRowHeight="15"/>
  <cols>
    <col min="1" max="1" width="10.421875" style="33" customWidth="1"/>
    <col min="2" max="2" width="47.8515625" style="33" customWidth="1"/>
    <col min="3" max="3" width="10.140625" style="33" hidden="1" customWidth="1"/>
    <col min="4" max="4" width="14.57421875" style="33" customWidth="1"/>
    <col min="5" max="5" width="13.57421875" style="33" customWidth="1"/>
    <col min="6" max="6" width="14.421875" style="33" hidden="1" customWidth="1"/>
    <col min="7" max="7" width="14.140625" style="33" hidden="1" customWidth="1"/>
    <col min="8" max="9" width="12.140625" style="33" hidden="1" customWidth="1"/>
    <col min="10" max="10" width="9.00390625" style="33" hidden="1" customWidth="1"/>
    <col min="11" max="11" width="19.57421875" style="33" hidden="1" customWidth="1"/>
    <col min="12" max="12" width="9.7109375" style="33" hidden="1" customWidth="1"/>
    <col min="13" max="13" width="26.140625" style="33" customWidth="1"/>
    <col min="14" max="14" width="15.28125" style="34" hidden="1" customWidth="1"/>
    <col min="15" max="15" width="14.28125" style="33" hidden="1" customWidth="1"/>
    <col min="16" max="16" width="17.28125" style="33" hidden="1" customWidth="1"/>
    <col min="17" max="17" width="18.421875" style="33" hidden="1" customWidth="1"/>
    <col min="18" max="18" width="17.421875" style="33" hidden="1" customWidth="1"/>
    <col min="19" max="19" width="14.7109375" style="33" hidden="1" customWidth="1"/>
    <col min="20" max="20" width="14.8515625" style="33" hidden="1" customWidth="1"/>
    <col min="21" max="21" width="16.421875" style="33" hidden="1" customWidth="1"/>
    <col min="22" max="22" width="13.00390625" style="33" hidden="1" customWidth="1"/>
    <col min="23" max="51" width="9.140625" style="33" hidden="1" customWidth="1"/>
    <col min="52" max="52" width="10.28125" style="33" hidden="1" customWidth="1"/>
    <col min="53" max="53" width="20.28125" style="33" hidden="1" customWidth="1"/>
    <col min="54" max="54" width="16.00390625" style="33" customWidth="1"/>
    <col min="55" max="55" width="36.8515625" style="33" customWidth="1"/>
    <col min="56" max="238" width="9.140625" style="33" customWidth="1"/>
    <col min="239" max="243" width="9.140625" style="35" customWidth="1"/>
    <col min="244" max="16384" width="9.140625" style="33" customWidth="1"/>
  </cols>
  <sheetData>
    <row r="1" spans="1:243" s="1" customFormat="1" ht="25.5" customHeight="1">
      <c r="A1" s="66" t="str">
        <f>B2&amp;" BoQ"</f>
        <v>Item Rate BoQ</v>
      </c>
      <c r="B1" s="66"/>
      <c r="C1" s="66"/>
      <c r="D1" s="66"/>
      <c r="E1" s="66"/>
      <c r="F1" s="66"/>
      <c r="G1" s="66"/>
      <c r="H1" s="66"/>
      <c r="I1" s="66"/>
      <c r="J1" s="66"/>
      <c r="K1" s="66"/>
      <c r="L1" s="66"/>
      <c r="O1" s="2"/>
      <c r="P1" s="2"/>
      <c r="Q1" s="3"/>
      <c r="IE1" s="3"/>
      <c r="IF1" s="3"/>
      <c r="IG1" s="3"/>
      <c r="IH1" s="3"/>
      <c r="II1" s="3"/>
    </row>
    <row r="2" spans="1:17" s="1" customFormat="1" ht="25.5" customHeight="1" hidden="1">
      <c r="A2" s="4" t="s">
        <v>4</v>
      </c>
      <c r="B2" s="4" t="s">
        <v>5</v>
      </c>
      <c r="C2" s="37" t="s">
        <v>6</v>
      </c>
      <c r="D2" s="37"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67" t="s">
        <v>57</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7"/>
      <c r="IF4" s="7"/>
      <c r="IG4" s="7"/>
      <c r="IH4" s="7"/>
      <c r="II4" s="7"/>
    </row>
    <row r="5" spans="1:243" s="6" customFormat="1" ht="30.75" customHeight="1">
      <c r="A5" s="67" t="s">
        <v>59</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7"/>
      <c r="IF5" s="7"/>
      <c r="IG5" s="7"/>
      <c r="IH5" s="7"/>
      <c r="II5" s="7"/>
    </row>
    <row r="6" spans="1:243" s="6" customFormat="1" ht="30.75" customHeight="1">
      <c r="A6" s="67" t="s">
        <v>63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7"/>
      <c r="IF6" s="7"/>
      <c r="IG6" s="7"/>
      <c r="IH6" s="7"/>
      <c r="II6" s="7"/>
    </row>
    <row r="7" spans="1:243" s="6" customFormat="1" ht="29.25" customHeight="1" hidden="1">
      <c r="A7" s="68" t="s">
        <v>11</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7"/>
      <c r="IF7" s="7"/>
      <c r="IG7" s="7"/>
      <c r="IH7" s="7"/>
      <c r="II7" s="7"/>
    </row>
    <row r="8" spans="1:243" s="9" customFormat="1" ht="38.25" customHeight="1">
      <c r="A8" s="8" t="s">
        <v>12</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10"/>
      <c r="IF8" s="10"/>
      <c r="IG8" s="10"/>
      <c r="IH8" s="10"/>
      <c r="II8" s="10"/>
    </row>
    <row r="9" spans="1:243" s="11" customFormat="1" ht="61.5" customHeight="1">
      <c r="A9" s="60" t="s">
        <v>13</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2"/>
      <c r="IE9" s="12"/>
      <c r="IF9" s="12"/>
      <c r="IG9" s="12"/>
      <c r="IH9" s="12"/>
      <c r="II9" s="12"/>
    </row>
    <row r="10" spans="1:243" s="13" customFormat="1" ht="18.75" customHeight="1">
      <c r="A10" s="40" t="s">
        <v>14</v>
      </c>
      <c r="B10" s="15" t="s">
        <v>15</v>
      </c>
      <c r="C10" s="15" t="s">
        <v>15</v>
      </c>
      <c r="D10" s="15" t="s">
        <v>14</v>
      </c>
      <c r="E10" s="15" t="s">
        <v>15</v>
      </c>
      <c r="F10" s="15" t="s">
        <v>16</v>
      </c>
      <c r="G10" s="15" t="s">
        <v>16</v>
      </c>
      <c r="H10" s="15" t="s">
        <v>17</v>
      </c>
      <c r="I10" s="15" t="s">
        <v>15</v>
      </c>
      <c r="J10" s="15" t="s">
        <v>14</v>
      </c>
      <c r="K10" s="15" t="s">
        <v>18</v>
      </c>
      <c r="L10" s="15" t="s">
        <v>15</v>
      </c>
      <c r="M10" s="15" t="s">
        <v>14</v>
      </c>
      <c r="N10" s="15" t="s">
        <v>16</v>
      </c>
      <c r="O10" s="15" t="s">
        <v>16</v>
      </c>
      <c r="P10" s="15" t="s">
        <v>16</v>
      </c>
      <c r="Q10" s="15" t="s">
        <v>16</v>
      </c>
      <c r="R10" s="15" t="s">
        <v>17</v>
      </c>
      <c r="S10" s="15" t="s">
        <v>17</v>
      </c>
      <c r="T10" s="15" t="s">
        <v>16</v>
      </c>
      <c r="U10" s="15" t="s">
        <v>16</v>
      </c>
      <c r="V10" s="15" t="s">
        <v>16</v>
      </c>
      <c r="W10" s="15" t="s">
        <v>16</v>
      </c>
      <c r="X10" s="15" t="s">
        <v>17</v>
      </c>
      <c r="Y10" s="15" t="s">
        <v>17</v>
      </c>
      <c r="Z10" s="15" t="s">
        <v>16</v>
      </c>
      <c r="AA10" s="15" t="s">
        <v>16</v>
      </c>
      <c r="AB10" s="15" t="s">
        <v>16</v>
      </c>
      <c r="AC10" s="15" t="s">
        <v>16</v>
      </c>
      <c r="AD10" s="15" t="s">
        <v>17</v>
      </c>
      <c r="AE10" s="15" t="s">
        <v>17</v>
      </c>
      <c r="AF10" s="15" t="s">
        <v>16</v>
      </c>
      <c r="AG10" s="15" t="s">
        <v>16</v>
      </c>
      <c r="AH10" s="15" t="s">
        <v>16</v>
      </c>
      <c r="AI10" s="15" t="s">
        <v>16</v>
      </c>
      <c r="AJ10" s="15" t="s">
        <v>17</v>
      </c>
      <c r="AK10" s="15" t="s">
        <v>17</v>
      </c>
      <c r="AL10" s="15" t="s">
        <v>16</v>
      </c>
      <c r="AM10" s="15" t="s">
        <v>16</v>
      </c>
      <c r="AN10" s="15" t="s">
        <v>16</v>
      </c>
      <c r="AO10" s="15" t="s">
        <v>16</v>
      </c>
      <c r="AP10" s="15" t="s">
        <v>17</v>
      </c>
      <c r="AQ10" s="15" t="s">
        <v>17</v>
      </c>
      <c r="AR10" s="15" t="s">
        <v>16</v>
      </c>
      <c r="AS10" s="15" t="s">
        <v>16</v>
      </c>
      <c r="AT10" s="15" t="s">
        <v>14</v>
      </c>
      <c r="AU10" s="15" t="s">
        <v>14</v>
      </c>
      <c r="AV10" s="15" t="s">
        <v>17</v>
      </c>
      <c r="AW10" s="15" t="s">
        <v>17</v>
      </c>
      <c r="AX10" s="15" t="s">
        <v>14</v>
      </c>
      <c r="AY10" s="15" t="s">
        <v>14</v>
      </c>
      <c r="AZ10" s="15" t="s">
        <v>19</v>
      </c>
      <c r="BA10" s="15" t="s">
        <v>14</v>
      </c>
      <c r="BB10" s="15" t="s">
        <v>14</v>
      </c>
      <c r="BC10" s="15" t="s">
        <v>15</v>
      </c>
      <c r="IE10" s="14"/>
      <c r="IF10" s="14"/>
      <c r="IG10" s="14"/>
      <c r="IH10" s="14"/>
      <c r="II10" s="14"/>
    </row>
    <row r="11" spans="1:243" s="13" customFormat="1" ht="94.5" customHeight="1">
      <c r="A11" s="40" t="s">
        <v>0</v>
      </c>
      <c r="B11" s="15" t="s">
        <v>20</v>
      </c>
      <c r="C11" s="15" t="s">
        <v>1</v>
      </c>
      <c r="D11" s="15" t="s">
        <v>21</v>
      </c>
      <c r="E11" s="15" t="s">
        <v>22</v>
      </c>
      <c r="F11" s="15" t="s">
        <v>2</v>
      </c>
      <c r="G11" s="15"/>
      <c r="H11" s="15"/>
      <c r="I11" s="15" t="s">
        <v>23</v>
      </c>
      <c r="J11" s="15" t="s">
        <v>24</v>
      </c>
      <c r="K11" s="15" t="s">
        <v>25</v>
      </c>
      <c r="L11" s="15" t="s">
        <v>26</v>
      </c>
      <c r="M11" s="43" t="s">
        <v>58</v>
      </c>
      <c r="N11" s="15" t="s">
        <v>27</v>
      </c>
      <c r="O11" s="15" t="s">
        <v>28</v>
      </c>
      <c r="P11" s="15" t="s">
        <v>29</v>
      </c>
      <c r="Q11" s="15" t="s">
        <v>30</v>
      </c>
      <c r="R11" s="15"/>
      <c r="S11" s="15"/>
      <c r="T11" s="15" t="s">
        <v>31</v>
      </c>
      <c r="U11" s="15" t="s">
        <v>32</v>
      </c>
      <c r="V11" s="15" t="s">
        <v>33</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44" t="s">
        <v>34</v>
      </c>
      <c r="BB11" s="44" t="s">
        <v>35</v>
      </c>
      <c r="BC11" s="44" t="s">
        <v>36</v>
      </c>
      <c r="IE11" s="14"/>
      <c r="IF11" s="14"/>
      <c r="IG11" s="14"/>
      <c r="IH11" s="14"/>
      <c r="II11" s="14"/>
    </row>
    <row r="12" spans="1:243" s="13" customFormat="1" ht="16.5" customHeight="1">
      <c r="A12" s="41">
        <v>1</v>
      </c>
      <c r="B12" s="15">
        <v>2</v>
      </c>
      <c r="C12" s="15">
        <v>3</v>
      </c>
      <c r="D12" s="15">
        <v>4</v>
      </c>
      <c r="E12" s="15">
        <v>5</v>
      </c>
      <c r="F12" s="15">
        <v>6</v>
      </c>
      <c r="G12" s="15">
        <v>7</v>
      </c>
      <c r="H12" s="15">
        <v>8</v>
      </c>
      <c r="I12" s="15">
        <v>9</v>
      </c>
      <c r="J12" s="15">
        <v>10</v>
      </c>
      <c r="K12" s="15">
        <v>11</v>
      </c>
      <c r="L12" s="15">
        <v>12</v>
      </c>
      <c r="M12" s="15">
        <v>13</v>
      </c>
      <c r="N12" s="15">
        <v>14</v>
      </c>
      <c r="O12" s="15">
        <v>15</v>
      </c>
      <c r="P12" s="15">
        <v>16</v>
      </c>
      <c r="Q12" s="15">
        <v>17</v>
      </c>
      <c r="R12" s="15">
        <v>18</v>
      </c>
      <c r="S12" s="15">
        <v>19</v>
      </c>
      <c r="T12" s="15">
        <v>20</v>
      </c>
      <c r="U12" s="15">
        <v>21</v>
      </c>
      <c r="V12" s="15">
        <v>22</v>
      </c>
      <c r="W12" s="15">
        <v>23</v>
      </c>
      <c r="X12" s="15">
        <v>24</v>
      </c>
      <c r="Y12" s="15">
        <v>25</v>
      </c>
      <c r="Z12" s="15">
        <v>26</v>
      </c>
      <c r="AA12" s="15">
        <v>27</v>
      </c>
      <c r="AB12" s="15">
        <v>28</v>
      </c>
      <c r="AC12" s="15">
        <v>29</v>
      </c>
      <c r="AD12" s="15">
        <v>30</v>
      </c>
      <c r="AE12" s="15">
        <v>31</v>
      </c>
      <c r="AF12" s="15">
        <v>32</v>
      </c>
      <c r="AG12" s="15">
        <v>33</v>
      </c>
      <c r="AH12" s="15">
        <v>34</v>
      </c>
      <c r="AI12" s="15">
        <v>35</v>
      </c>
      <c r="AJ12" s="15">
        <v>36</v>
      </c>
      <c r="AK12" s="15">
        <v>37</v>
      </c>
      <c r="AL12" s="15">
        <v>38</v>
      </c>
      <c r="AM12" s="15">
        <v>39</v>
      </c>
      <c r="AN12" s="15">
        <v>40</v>
      </c>
      <c r="AO12" s="15">
        <v>41</v>
      </c>
      <c r="AP12" s="15">
        <v>42</v>
      </c>
      <c r="AQ12" s="15">
        <v>43</v>
      </c>
      <c r="AR12" s="15">
        <v>44</v>
      </c>
      <c r="AS12" s="15">
        <v>45</v>
      </c>
      <c r="AT12" s="15">
        <v>46</v>
      </c>
      <c r="AU12" s="15">
        <v>47</v>
      </c>
      <c r="AV12" s="15">
        <v>48</v>
      </c>
      <c r="AW12" s="15">
        <v>49</v>
      </c>
      <c r="AX12" s="15">
        <v>50</v>
      </c>
      <c r="AY12" s="15">
        <v>51</v>
      </c>
      <c r="AZ12" s="15">
        <v>52</v>
      </c>
      <c r="BA12" s="15">
        <v>53</v>
      </c>
      <c r="BB12" s="15">
        <v>54</v>
      </c>
      <c r="BC12" s="15">
        <v>55</v>
      </c>
      <c r="IE12" s="14"/>
      <c r="IF12" s="14"/>
      <c r="IG12" s="14"/>
      <c r="IH12" s="14"/>
      <c r="II12" s="14"/>
    </row>
    <row r="13" spans="1:243" s="23" customFormat="1" ht="188.25" customHeight="1">
      <c r="A13" s="42">
        <v>1</v>
      </c>
      <c r="B13" s="39" t="s">
        <v>61</v>
      </c>
      <c r="C13" s="16" t="s">
        <v>39</v>
      </c>
      <c r="D13" s="25">
        <v>50980</v>
      </c>
      <c r="E13" s="18" t="s">
        <v>60</v>
      </c>
      <c r="F13" s="25">
        <v>0</v>
      </c>
      <c r="G13" s="26"/>
      <c r="H13" s="19"/>
      <c r="I13" s="17" t="s">
        <v>41</v>
      </c>
      <c r="J13" s="20">
        <f>IF(I13="Less(-)",-1,1)</f>
        <v>1</v>
      </c>
      <c r="K13" s="21" t="s">
        <v>54</v>
      </c>
      <c r="L13" s="21" t="s">
        <v>8</v>
      </c>
      <c r="M13" s="36"/>
      <c r="N13" s="27"/>
      <c r="O13" s="27"/>
      <c r="P13" s="45"/>
      <c r="Q13" s="27"/>
      <c r="R13" s="27"/>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46">
        <f>total_amount_ba($B$2,$D$2,D13,F13,J13,K13,M13)</f>
        <v>0</v>
      </c>
      <c r="BB13" s="46">
        <f>BA13+SUM(N13:AZ13)</f>
        <v>0</v>
      </c>
      <c r="BC13" s="22" t="str">
        <f>SpellNumber(L13,BB13)</f>
        <v>INR Zero Only</v>
      </c>
      <c r="IE13" s="24">
        <v>1.01</v>
      </c>
      <c r="IF13" s="24" t="s">
        <v>42</v>
      </c>
      <c r="IG13" s="24" t="s">
        <v>38</v>
      </c>
      <c r="IH13" s="24">
        <v>123.223</v>
      </c>
      <c r="II13" s="24" t="s">
        <v>40</v>
      </c>
    </row>
    <row r="14" spans="1:243" s="23" customFormat="1" ht="188.25" customHeight="1">
      <c r="A14" s="42">
        <v>2</v>
      </c>
      <c r="B14" s="39" t="s">
        <v>65</v>
      </c>
      <c r="C14" s="16" t="s">
        <v>43</v>
      </c>
      <c r="D14" s="25">
        <v>33885</v>
      </c>
      <c r="E14" s="18" t="s">
        <v>60</v>
      </c>
      <c r="F14" s="25">
        <v>0</v>
      </c>
      <c r="G14" s="26"/>
      <c r="H14" s="26"/>
      <c r="I14" s="17" t="s">
        <v>41</v>
      </c>
      <c r="J14" s="20">
        <f>IF(I14="Less(-)",-1,1)</f>
        <v>1</v>
      </c>
      <c r="K14" s="21" t="s">
        <v>54</v>
      </c>
      <c r="L14" s="21" t="s">
        <v>8</v>
      </c>
      <c r="M14" s="36"/>
      <c r="N14" s="27"/>
      <c r="O14" s="27"/>
      <c r="P14" s="45"/>
      <c r="Q14" s="27"/>
      <c r="R14" s="27"/>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6">
        <f>total_amount_ba($B$2,$D$2,D14,F14,J14,K14,M14)</f>
        <v>0</v>
      </c>
      <c r="BB14" s="46">
        <f>BA14+SUM(N14:AZ14)</f>
        <v>0</v>
      </c>
      <c r="BC14" s="22" t="str">
        <f>SpellNumber(L14,BB14)</f>
        <v>INR Zero Only</v>
      </c>
      <c r="IE14" s="24">
        <v>1.02</v>
      </c>
      <c r="IF14" s="24" t="s">
        <v>44</v>
      </c>
      <c r="IG14" s="24" t="s">
        <v>45</v>
      </c>
      <c r="IH14" s="24">
        <v>213</v>
      </c>
      <c r="II14" s="24" t="s">
        <v>40</v>
      </c>
    </row>
    <row r="15" spans="1:243" s="23" customFormat="1" ht="188.25" customHeight="1">
      <c r="A15" s="42">
        <v>3</v>
      </c>
      <c r="B15" s="39" t="s">
        <v>64</v>
      </c>
      <c r="C15" s="16" t="s">
        <v>46</v>
      </c>
      <c r="D15" s="25">
        <v>10235</v>
      </c>
      <c r="E15" s="18" t="s">
        <v>60</v>
      </c>
      <c r="F15" s="25">
        <v>0</v>
      </c>
      <c r="G15" s="26"/>
      <c r="H15" s="26"/>
      <c r="I15" s="17" t="s">
        <v>41</v>
      </c>
      <c r="J15" s="20">
        <f>IF(I15="Less(-)",-1,1)</f>
        <v>1</v>
      </c>
      <c r="K15" s="21" t="s">
        <v>54</v>
      </c>
      <c r="L15" s="21" t="s">
        <v>8</v>
      </c>
      <c r="M15" s="36"/>
      <c r="N15" s="27"/>
      <c r="O15" s="27"/>
      <c r="P15" s="45"/>
      <c r="Q15" s="27"/>
      <c r="R15" s="27"/>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46">
        <f>total_amount_ba($B$2,$D$2,D15,F15,J15,K15,M15)</f>
        <v>0</v>
      </c>
      <c r="BB15" s="46">
        <f>BA15+SUM(N15:AZ15)</f>
        <v>0</v>
      </c>
      <c r="BC15" s="22" t="str">
        <f>SpellNumber(L15,BB15)</f>
        <v>INR Zero Only</v>
      </c>
      <c r="IE15" s="24">
        <v>2</v>
      </c>
      <c r="IF15" s="24" t="s">
        <v>37</v>
      </c>
      <c r="IG15" s="24" t="s">
        <v>47</v>
      </c>
      <c r="IH15" s="24">
        <v>10</v>
      </c>
      <c r="II15" s="24" t="s">
        <v>40</v>
      </c>
    </row>
    <row r="16" spans="1:243" s="23" customFormat="1" ht="190.5" customHeight="1">
      <c r="A16" s="42">
        <v>4</v>
      </c>
      <c r="B16" s="39" t="s">
        <v>62</v>
      </c>
      <c r="C16" s="16" t="s">
        <v>48</v>
      </c>
      <c r="D16" s="25">
        <v>26436</v>
      </c>
      <c r="E16" s="18" t="s">
        <v>60</v>
      </c>
      <c r="F16" s="25">
        <v>0</v>
      </c>
      <c r="G16" s="26"/>
      <c r="H16" s="26"/>
      <c r="I16" s="17" t="s">
        <v>41</v>
      </c>
      <c r="J16" s="20">
        <f>IF(I16="Less(-)",-1,1)</f>
        <v>1</v>
      </c>
      <c r="K16" s="21" t="s">
        <v>54</v>
      </c>
      <c r="L16" s="21" t="s">
        <v>8</v>
      </c>
      <c r="M16" s="36"/>
      <c r="N16" s="27"/>
      <c r="O16" s="27"/>
      <c r="P16" s="45"/>
      <c r="Q16" s="27"/>
      <c r="R16" s="27"/>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46">
        <f>total_amount_ba($B$2,$D$2,D16,F16,J16,K16,M16)</f>
        <v>0</v>
      </c>
      <c r="BB16" s="46">
        <f>BA16+SUM(N16:AZ16)</f>
        <v>0</v>
      </c>
      <c r="BC16" s="22" t="str">
        <f>SpellNumber(L16,BB16)</f>
        <v>INR Zero Only</v>
      </c>
      <c r="IE16" s="24">
        <v>3</v>
      </c>
      <c r="IF16" s="24" t="s">
        <v>49</v>
      </c>
      <c r="IG16" s="24" t="s">
        <v>50</v>
      </c>
      <c r="IH16" s="24">
        <v>10</v>
      </c>
      <c r="II16" s="24" t="s">
        <v>40</v>
      </c>
    </row>
    <row r="17" spans="1:243" s="23" customFormat="1" ht="33" customHeight="1">
      <c r="A17" s="30" t="s">
        <v>52</v>
      </c>
      <c r="B17" s="29"/>
      <c r="C17" s="17"/>
      <c r="D17" s="17"/>
      <c r="E17" s="17"/>
      <c r="F17" s="17"/>
      <c r="G17" s="17"/>
      <c r="H17" s="47"/>
      <c r="I17" s="47"/>
      <c r="J17" s="47"/>
      <c r="K17" s="47"/>
      <c r="L17" s="17"/>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38">
        <f>SUM(BA13:BA16)</f>
        <v>0</v>
      </c>
      <c r="BB17" s="46">
        <f>BA17+SUM(N17:AZ17)</f>
        <v>0</v>
      </c>
      <c r="BC17" s="22" t="str">
        <f>SpellNumber($E$2,BB17)</f>
        <v>INR Zero Only</v>
      </c>
      <c r="IE17" s="24">
        <v>4</v>
      </c>
      <c r="IF17" s="24" t="s">
        <v>44</v>
      </c>
      <c r="IG17" s="24" t="s">
        <v>51</v>
      </c>
      <c r="IH17" s="24">
        <v>10</v>
      </c>
      <c r="II17" s="24" t="s">
        <v>40</v>
      </c>
    </row>
    <row r="18" spans="1:243" s="31" customFormat="1" ht="39" customHeight="1" hidden="1">
      <c r="A18" s="30" t="s">
        <v>56</v>
      </c>
      <c r="B18" s="29"/>
      <c r="C18" s="49"/>
      <c r="D18" s="50"/>
      <c r="E18" s="51" t="s">
        <v>53</v>
      </c>
      <c r="F18" s="52"/>
      <c r="G18" s="53"/>
      <c r="H18" s="54"/>
      <c r="I18" s="54"/>
      <c r="J18" s="54"/>
      <c r="K18" s="55"/>
      <c r="L18" s="56"/>
      <c r="M18" s="57"/>
      <c r="N18" s="54"/>
      <c r="O18" s="20"/>
      <c r="P18" s="20"/>
      <c r="Q18" s="20"/>
      <c r="R18" s="20"/>
      <c r="S18" s="2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8">
        <f>IF(ISBLANK(F18),0,IF(E18="Excess (+)",ROUND(BA17+(BA17*F18),2),IF(E18="Less (-)",ROUND(BA17+(BA17*F18*(-1)),2),0)))</f>
        <v>0</v>
      </c>
      <c r="BB18" s="59">
        <f>ROUND(BA18,0)</f>
        <v>0</v>
      </c>
      <c r="BC18" s="22" t="str">
        <f>SpellNumber(L18,BB18)</f>
        <v> Zero Only</v>
      </c>
      <c r="IE18" s="32"/>
      <c r="IF18" s="32"/>
      <c r="IG18" s="32"/>
      <c r="IH18" s="32"/>
      <c r="II18" s="32"/>
    </row>
    <row r="19" spans="1:243" s="31" customFormat="1" ht="51" customHeight="1">
      <c r="A19" s="29" t="s">
        <v>55</v>
      </c>
      <c r="B19" s="29"/>
      <c r="C19" s="63" t="str">
        <f>SpellNumber($E$2,BB17)</f>
        <v>INR Zero Only</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5"/>
      <c r="IE19" s="32"/>
      <c r="IF19" s="32"/>
      <c r="IG19" s="32"/>
      <c r="IH19" s="32"/>
      <c r="II19" s="32"/>
    </row>
    <row r="20" spans="3:243" s="13" customFormat="1" ht="15">
      <c r="C20" s="33"/>
      <c r="D20" s="33"/>
      <c r="E20" s="33"/>
      <c r="F20" s="33"/>
      <c r="G20" s="33"/>
      <c r="H20" s="33"/>
      <c r="I20" s="33"/>
      <c r="J20" s="33"/>
      <c r="K20" s="33"/>
      <c r="L20" s="33"/>
      <c r="M20" s="33"/>
      <c r="O20" s="33"/>
      <c r="BA20" s="33"/>
      <c r="BC20" s="33"/>
      <c r="IE20" s="14"/>
      <c r="IF20" s="14"/>
      <c r="IG20" s="14"/>
      <c r="IH20" s="14"/>
      <c r="II20" s="14"/>
    </row>
  </sheetData>
  <sheetProtection password="EEC8" sheet="1"/>
  <mergeCells count="8">
    <mergeCell ref="A9:BC9"/>
    <mergeCell ref="C19:BC1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5 L13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2" t="s">
        <v>3</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2024-01-19T05:12:19Z</cp:lastPrinted>
  <dcterms:created xsi:type="dcterms:W3CDTF">2009-01-30T06:42:42Z</dcterms:created>
  <dcterms:modified xsi:type="dcterms:W3CDTF">2024-01-23T10:04:39Z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